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6F67A092-A445-46FD-9DBB-3A701D33711C}" xr6:coauthVersionLast="36" xr6:coauthVersionMax="47" xr10:uidLastSave="{00000000-0000-0000-0000-000000000000}"/>
  <bookViews>
    <workbookView xWindow="0" yWindow="0" windowWidth="28800" windowHeight="12225" activeTab="1" xr2:uid="{00000000-000D-0000-FFFF-FFFF00000000}"/>
  </bookViews>
  <sheets>
    <sheet name="ROZPOČET NA 2021" sheetId="5" r:id="rId1"/>
    <sheet name="ROZPOČET 2022" sheetId="6" r:id="rId2"/>
  </sheets>
  <calcPr calcId="191028"/>
</workbook>
</file>

<file path=xl/calcChain.xml><?xml version="1.0" encoding="utf-8"?>
<calcChain xmlns="http://schemas.openxmlformats.org/spreadsheetml/2006/main">
  <c r="B12" i="6" l="1"/>
  <c r="B22" i="6"/>
  <c r="M33" i="5"/>
  <c r="G33" i="6"/>
  <c r="B26" i="6"/>
  <c r="B25" i="6"/>
  <c r="B24" i="6"/>
  <c r="B23" i="6"/>
  <c r="B27" i="6" s="1"/>
  <c r="B20" i="6"/>
  <c r="B19" i="6"/>
  <c r="B18" i="6"/>
  <c r="B17" i="6"/>
  <c r="B15" i="6"/>
  <c r="B14" i="6"/>
  <c r="B10" i="6"/>
  <c r="B9" i="6"/>
  <c r="B8" i="6"/>
  <c r="B7" i="6"/>
  <c r="B6" i="6"/>
  <c r="B29" i="6"/>
  <c r="B5" i="5"/>
  <c r="B24" i="5"/>
  <c r="B18" i="5"/>
  <c r="B17" i="5"/>
  <c r="B16" i="5"/>
  <c r="B15" i="5"/>
  <c r="B14" i="5"/>
  <c r="B19" i="5"/>
  <c r="B10" i="5"/>
  <c r="B9" i="5"/>
  <c r="B8" i="5"/>
  <c r="B7" i="5"/>
  <c r="B11" i="5" s="1"/>
  <c r="B26" i="5" l="1"/>
</calcChain>
</file>

<file path=xl/sharedStrings.xml><?xml version="1.0" encoding="utf-8"?>
<sst xmlns="http://schemas.openxmlformats.org/spreadsheetml/2006/main" count="67" uniqueCount="40">
  <si>
    <t>MŠ</t>
  </si>
  <si>
    <t>ZŠ 1. st.</t>
  </si>
  <si>
    <t>Karneval</t>
  </si>
  <si>
    <t>Den dětí</t>
  </si>
  <si>
    <t>Doprava divadlo</t>
  </si>
  <si>
    <t>Planetárium</t>
  </si>
  <si>
    <t>Odměny v soutěžích</t>
  </si>
  <si>
    <t>Doprava na soutěže, olympiády</t>
  </si>
  <si>
    <t>Adaptační kurz 6. ročník</t>
  </si>
  <si>
    <t>Lyžařský kurz 7. ročník</t>
  </si>
  <si>
    <t>Praha 8. ročník</t>
  </si>
  <si>
    <t xml:space="preserve">Doprava divadlo </t>
  </si>
  <si>
    <t xml:space="preserve">Osvětim </t>
  </si>
  <si>
    <t>Autobus divadlo</t>
  </si>
  <si>
    <t>Knihy</t>
  </si>
  <si>
    <t>Mikuláš</t>
  </si>
  <si>
    <t>PLÁN ČERPÁNÍ V ROCE 2021</t>
  </si>
  <si>
    <t>ŠD</t>
  </si>
  <si>
    <t xml:space="preserve">Kroužky </t>
  </si>
  <si>
    <t>91 dětí</t>
  </si>
  <si>
    <t>ZŠ 2. st.</t>
  </si>
  <si>
    <t>136 žáků</t>
  </si>
  <si>
    <t>SKUTEČNOST</t>
  </si>
  <si>
    <t>Čerpání SRPD v roce 2022</t>
  </si>
  <si>
    <t>karneval</t>
  </si>
  <si>
    <t>kroužky</t>
  </si>
  <si>
    <t>330 x 150 = 49500</t>
  </si>
  <si>
    <t>1. pololetí</t>
  </si>
  <si>
    <t>2. pololetí</t>
  </si>
  <si>
    <t>330x150=</t>
  </si>
  <si>
    <t>104 žáků</t>
  </si>
  <si>
    <t>103 žáků</t>
  </si>
  <si>
    <t>Mimořádný dar SRPD</t>
  </si>
  <si>
    <t>Celkem v roce 2021</t>
  </si>
  <si>
    <t>135 žáků</t>
  </si>
  <si>
    <t>1. st.</t>
  </si>
  <si>
    <t xml:space="preserve">2. st. </t>
  </si>
  <si>
    <t xml:space="preserve">MŠ </t>
  </si>
  <si>
    <t>2. st.</t>
  </si>
  <si>
    <t>převede se jako dar SRPD na běžný účet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</si>
</sst>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.00\ &quot;Kč&quot;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B084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/>
    <xf numFmtId="164" fontId="0" fillId="2" borderId="1" xfId="0" applyNumberFormat="1" applyFill="1" applyBorder="1"/>
    <xf numFmtId="164" fontId="0" fillId="3" borderId="1" xfId="0" applyNumberFormat="1" applyFill="1" applyBorder="1" applyAlignment="1">
      <alignment vertical="center" wrapText="1"/>
    </xf>
    <xf numFmtId="2" fontId="0" fillId="3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 applyAlignment="1">
      <alignment vertical="center" wrapText="1"/>
    </xf>
    <xf numFmtId="2" fontId="0" fillId="4" borderId="1" xfId="0" applyNumberFormat="1" applyFill="1" applyBorder="1"/>
    <xf numFmtId="164" fontId="0" fillId="4" borderId="1" xfId="0" applyNumberFormat="1" applyFill="1" applyBorder="1"/>
    <xf numFmtId="2" fontId="2" fillId="2" borderId="1" xfId="0" applyNumberFormat="1" applyFont="1" applyFill="1" applyBorder="1" applyAlignment="1">
      <alignment vertical="center" wrapText="1"/>
    </xf>
    <xf numFmtId="2" fontId="1" fillId="3" borderId="1" xfId="0" applyNumberFormat="1" applyFont="1" applyFill="1" applyBorder="1"/>
    <xf numFmtId="2" fontId="1" fillId="2" borderId="1" xfId="0" applyNumberFormat="1" applyFont="1" applyFill="1" applyBorder="1"/>
    <xf numFmtId="2" fontId="1" fillId="4" borderId="1" xfId="0" applyNumberFormat="1" applyFont="1" applyFill="1" applyBorder="1"/>
    <xf numFmtId="164" fontId="0" fillId="5" borderId="1" xfId="0" applyNumberFormat="1" applyFill="1" applyBorder="1" applyAlignment="1">
      <alignment vertical="center" wrapText="1"/>
    </xf>
    <xf numFmtId="2" fontId="2" fillId="2" borderId="1" xfId="0" applyNumberFormat="1" applyFont="1" applyFill="1" applyBorder="1"/>
    <xf numFmtId="2" fontId="2" fillId="0" borderId="1" xfId="0" applyNumberFormat="1" applyFont="1" applyBorder="1"/>
    <xf numFmtId="2" fontId="2" fillId="3" borderId="1" xfId="0" applyNumberFormat="1" applyFont="1" applyFill="1" applyBorder="1"/>
    <xf numFmtId="2" fontId="2" fillId="5" borderId="1" xfId="0" applyNumberFormat="1" applyFont="1" applyFill="1" applyBorder="1"/>
    <xf numFmtId="2" fontId="2" fillId="4" borderId="1" xfId="0" applyNumberFormat="1" applyFont="1" applyFill="1" applyBorder="1"/>
    <xf numFmtId="164" fontId="2" fillId="0" borderId="0" xfId="0" applyNumberFormat="1" applyFont="1" applyAlignment="1">
      <alignment wrapText="1"/>
    </xf>
    <xf numFmtId="164" fontId="2" fillId="2" borderId="1" xfId="0" applyNumberFormat="1" applyFont="1" applyFill="1" applyBorder="1" applyAlignment="1">
      <alignment vertic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vertical="center" wrapText="1"/>
    </xf>
    <xf numFmtId="44" fontId="3" fillId="0" borderId="0" xfId="0" applyNumberFormat="1" applyFont="1" applyBorder="1"/>
    <xf numFmtId="6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3" borderId="2" xfId="0" applyNumberFormat="1" applyFill="1" applyBorder="1"/>
    <xf numFmtId="2" fontId="2" fillId="5" borderId="2" xfId="0" applyNumberFormat="1" applyFont="1" applyFill="1" applyBorder="1"/>
    <xf numFmtId="164" fontId="0" fillId="4" borderId="2" xfId="0" applyNumberFormat="1" applyFill="1" applyBorder="1"/>
    <xf numFmtId="164" fontId="0" fillId="2" borderId="0" xfId="0" applyNumberFormat="1" applyFill="1"/>
    <xf numFmtId="164" fontId="0" fillId="6" borderId="1" xfId="0" applyNumberFormat="1" applyFill="1" applyBorder="1" applyAlignment="1">
      <alignment vertical="center" wrapText="1"/>
    </xf>
    <xf numFmtId="2" fontId="2" fillId="6" borderId="1" xfId="0" applyNumberFormat="1" applyFont="1" applyFill="1" applyBorder="1" applyAlignment="1">
      <alignment vertical="center" wrapText="1"/>
    </xf>
    <xf numFmtId="2" fontId="1" fillId="6" borderId="1" xfId="0" applyNumberFormat="1" applyFont="1" applyFill="1" applyBorder="1"/>
    <xf numFmtId="164" fontId="0" fillId="6" borderId="1" xfId="0" applyNumberFormat="1" applyFill="1" applyBorder="1"/>
    <xf numFmtId="164" fontId="4" fillId="0" borderId="1" xfId="0" applyNumberFormat="1" applyFont="1" applyBorder="1"/>
    <xf numFmtId="164" fontId="4" fillId="0" borderId="0" xfId="0" applyNumberFormat="1" applyFont="1"/>
    <xf numFmtId="164" fontId="5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nka Šamanová" id="{93DCF018-84C6-4D80-BA0D-76E6BAE0E71C}" userId="S::lenka.samanova@zspisek.cz::1f0819ed-81ad-4016-a970-827e9122a12e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A69FA-2C6E-4F6B-8020-083398298DA7}">
  <dimension ref="A1:T33"/>
  <sheetViews>
    <sheetView workbookViewId="0">
      <selection activeCell="A30" sqref="A30"/>
    </sheetView>
  </sheetViews>
  <sheetFormatPr defaultColWidth="8.85546875" defaultRowHeight="15" x14ac:dyDescent="0.25"/>
  <cols>
    <col min="1" max="1" width="22.140625" style="1" bestFit="1" customWidth="1"/>
    <col min="2" max="2" width="12.28515625" style="1" bestFit="1" customWidth="1"/>
    <col min="3" max="3" width="11.28515625" style="1" customWidth="1"/>
    <col min="4" max="4" width="11.5703125" style="1" bestFit="1" customWidth="1"/>
    <col min="5" max="5" width="9.140625" style="1"/>
    <col min="6" max="6" width="12.42578125" style="1" customWidth="1"/>
    <col min="7" max="10" width="9.140625" style="1"/>
    <col min="11" max="11" width="9.140625" style="1" bestFit="1" customWidth="1"/>
    <col min="12" max="12" width="9.140625" style="1"/>
    <col min="13" max="13" width="12.28515625" style="1" bestFit="1" customWidth="1"/>
    <col min="14" max="14" width="9.140625" style="1"/>
    <col min="15" max="15" width="14.140625" style="1" customWidth="1"/>
    <col min="16" max="17" width="9.140625" style="1"/>
    <col min="18" max="18" width="11.5703125" style="1" bestFit="1" customWidth="1"/>
    <col min="19" max="19" width="9.5703125" style="1" bestFit="1" customWidth="1"/>
    <col min="20" max="20" width="12.28515625" style="1" bestFit="1" customWidth="1"/>
    <col min="21" max="16384" width="8.85546875" style="1"/>
  </cols>
  <sheetData>
    <row r="1" spans="1:20" x14ac:dyDescent="0.25">
      <c r="A1" s="39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0" x14ac:dyDescent="0.25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0" x14ac:dyDescent="0.25">
      <c r="A3" s="35" t="s">
        <v>2</v>
      </c>
      <c r="B3" s="36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20" x14ac:dyDescent="0.25">
      <c r="A4" s="38" t="s">
        <v>18</v>
      </c>
      <c r="B4" s="38">
        <v>5000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20" x14ac:dyDescent="0.25">
      <c r="A5" s="3" t="s">
        <v>35</v>
      </c>
      <c r="B5" s="3">
        <f>SUM(B3:B4)</f>
        <v>5000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x14ac:dyDescent="0.25">
      <c r="A6" s="5" t="s">
        <v>3</v>
      </c>
      <c r="B6" s="14"/>
      <c r="C6" s="19"/>
      <c r="D6" s="16"/>
      <c r="E6" s="19"/>
      <c r="F6" s="19"/>
      <c r="G6" s="19"/>
      <c r="H6" s="6"/>
      <c r="I6" s="6"/>
      <c r="J6" s="6"/>
      <c r="K6" s="7"/>
      <c r="L6" s="7"/>
      <c r="M6" s="7"/>
      <c r="O6" s="27"/>
      <c r="P6" s="26"/>
    </row>
    <row r="7" spans="1:20" x14ac:dyDescent="0.25">
      <c r="A7" s="5" t="s">
        <v>4</v>
      </c>
      <c r="B7" s="14">
        <f>4500-C7-D7-E7-F7-G7-H7-I7-J7-K7-L7</f>
        <v>4500</v>
      </c>
      <c r="C7" s="19"/>
      <c r="D7" s="16"/>
      <c r="E7" s="19"/>
      <c r="F7" s="19"/>
      <c r="G7" s="19"/>
      <c r="H7" s="6"/>
      <c r="I7" s="6"/>
      <c r="J7" s="6"/>
      <c r="K7" s="7"/>
      <c r="L7" s="7"/>
      <c r="M7" s="7"/>
      <c r="O7" s="27"/>
      <c r="P7" s="26"/>
    </row>
    <row r="8" spans="1:20" x14ac:dyDescent="0.25">
      <c r="A8" s="5" t="s">
        <v>5</v>
      </c>
      <c r="B8" s="14">
        <f t="shared" ref="B8" si="0">2000-C8-D8-E8-F8-G8-H8-I8-J8-K8-L8</f>
        <v>2000</v>
      </c>
      <c r="C8" s="19"/>
      <c r="D8" s="19"/>
      <c r="E8" s="19"/>
      <c r="F8" s="19"/>
      <c r="G8" s="19"/>
      <c r="H8" s="6"/>
      <c r="I8" s="6"/>
      <c r="J8" s="6"/>
      <c r="K8" s="7"/>
      <c r="L8" s="7"/>
      <c r="M8" s="7"/>
      <c r="O8" s="27"/>
      <c r="P8" s="26"/>
    </row>
    <row r="9" spans="1:20" x14ac:dyDescent="0.25">
      <c r="A9" s="5" t="s">
        <v>6</v>
      </c>
      <c r="B9" s="14">
        <f>3500-C9-D9-E9-F9-G9-H9-I9-J9-K9-L9</f>
        <v>3500</v>
      </c>
      <c r="C9" s="19"/>
      <c r="D9" s="19"/>
      <c r="E9" s="19"/>
      <c r="F9" s="19"/>
      <c r="G9" s="19"/>
      <c r="H9" s="6"/>
      <c r="I9" s="6"/>
      <c r="J9" s="6"/>
      <c r="K9" s="7"/>
      <c r="L9" s="7"/>
      <c r="M9" s="7"/>
      <c r="O9" s="27"/>
      <c r="P9" s="26"/>
    </row>
    <row r="10" spans="1:20" ht="30" x14ac:dyDescent="0.25">
      <c r="A10" s="5" t="s">
        <v>7</v>
      </c>
      <c r="B10" s="14">
        <f>1000-C10-D10-E10-F10-G10-H10-I10-J10-K10-L10</f>
        <v>1000</v>
      </c>
      <c r="C10" s="19"/>
      <c r="D10" s="16"/>
      <c r="E10" s="16"/>
      <c r="F10" s="16"/>
      <c r="G10" s="19"/>
      <c r="H10" s="6"/>
      <c r="I10" s="6"/>
      <c r="J10" s="6"/>
      <c r="K10" s="7"/>
      <c r="L10" s="7"/>
      <c r="M10" s="7"/>
      <c r="O10" s="27"/>
      <c r="P10" s="26"/>
      <c r="R10" s="1" t="s">
        <v>0</v>
      </c>
      <c r="S10" s="1" t="s">
        <v>19</v>
      </c>
    </row>
    <row r="11" spans="1:20" x14ac:dyDescent="0.25">
      <c r="A11" s="4" t="s">
        <v>36</v>
      </c>
      <c r="B11" s="14">
        <f>SUM(B3:B10)</f>
        <v>21000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O11" s="26"/>
      <c r="P11" s="26"/>
      <c r="R11" s="1" t="s">
        <v>1</v>
      </c>
      <c r="S11" s="1" t="s">
        <v>31</v>
      </c>
    </row>
    <row r="12" spans="1:20" x14ac:dyDescent="0.25">
      <c r="A12" s="8" t="s">
        <v>8</v>
      </c>
      <c r="B12" s="14">
        <v>5000</v>
      </c>
      <c r="C12" s="21"/>
      <c r="D12" s="21"/>
      <c r="E12" s="21"/>
      <c r="F12" s="21"/>
      <c r="G12" s="21"/>
      <c r="H12" s="9"/>
      <c r="I12" s="9"/>
      <c r="J12" s="9"/>
      <c r="K12" s="10"/>
      <c r="L12" s="10"/>
      <c r="M12" s="10"/>
      <c r="O12" s="27"/>
      <c r="P12" s="26"/>
      <c r="R12" s="1" t="s">
        <v>20</v>
      </c>
      <c r="S12" s="1" t="s">
        <v>21</v>
      </c>
    </row>
    <row r="13" spans="1:20" x14ac:dyDescent="0.25">
      <c r="A13" s="8" t="s">
        <v>9</v>
      </c>
      <c r="B13" s="14">
        <v>7000</v>
      </c>
      <c r="C13" s="15"/>
      <c r="D13" s="15"/>
      <c r="E13" s="21"/>
      <c r="F13" s="21"/>
      <c r="G13" s="21"/>
      <c r="H13" s="9"/>
      <c r="I13" s="9"/>
      <c r="J13" s="9"/>
      <c r="K13" s="10"/>
      <c r="L13" s="10"/>
      <c r="M13" s="10"/>
      <c r="O13" s="27"/>
      <c r="P13" s="26"/>
    </row>
    <row r="14" spans="1:20" x14ac:dyDescent="0.25">
      <c r="A14" s="8" t="s">
        <v>10</v>
      </c>
      <c r="B14" s="14">
        <f>8000-C14-D14-E14-F14-G14-H14-I14-J14-K14-L14</f>
        <v>8000</v>
      </c>
      <c r="C14" s="21"/>
      <c r="D14" s="15"/>
      <c r="E14" s="21"/>
      <c r="F14" s="21"/>
      <c r="G14" s="21"/>
      <c r="H14" s="9"/>
      <c r="I14" s="9"/>
      <c r="J14" s="9"/>
      <c r="K14" s="10"/>
      <c r="L14" s="10"/>
      <c r="M14" s="10"/>
      <c r="O14" s="27"/>
      <c r="P14" s="26"/>
      <c r="S14" s="1" t="s">
        <v>29</v>
      </c>
      <c r="T14" s="1">
        <v>49500</v>
      </c>
    </row>
    <row r="15" spans="1:20" x14ac:dyDescent="0.25">
      <c r="A15" s="8" t="s">
        <v>11</v>
      </c>
      <c r="B15" s="14">
        <f>5000-C15-D15-E15-F15-G15-H15-I15-J15-K15-L15</f>
        <v>5000</v>
      </c>
      <c r="C15" s="21"/>
      <c r="D15" s="21"/>
      <c r="E15" s="10"/>
      <c r="F15" s="21"/>
      <c r="G15" s="21"/>
      <c r="H15" s="9"/>
      <c r="I15" s="9"/>
      <c r="J15" s="9"/>
      <c r="K15" s="10"/>
      <c r="L15" s="10"/>
      <c r="M15" s="10"/>
      <c r="O15" s="27"/>
      <c r="P15" s="26"/>
    </row>
    <row r="16" spans="1:20" x14ac:dyDescent="0.25">
      <c r="A16" s="8" t="s">
        <v>6</v>
      </c>
      <c r="B16" s="14">
        <f>3500-C16-D16-E16-F16-G16-H16-I16-J16-K16-L16</f>
        <v>3500</v>
      </c>
      <c r="C16" s="15"/>
      <c r="D16" s="15"/>
      <c r="E16" s="15"/>
      <c r="F16" s="21"/>
      <c r="G16" s="21"/>
      <c r="H16" s="9"/>
      <c r="I16" s="9"/>
      <c r="J16" s="9"/>
      <c r="K16" s="10"/>
      <c r="L16" s="10"/>
      <c r="M16" s="10"/>
      <c r="O16" s="27"/>
      <c r="P16" s="26"/>
    </row>
    <row r="17" spans="1:16" ht="30" x14ac:dyDescent="0.25">
      <c r="A17" s="8" t="s">
        <v>7</v>
      </c>
      <c r="B17" s="14">
        <f t="shared" ref="B17" si="1">3500-C17-D17-E17-F17-G17-H17-I17-J17-K17-L17</f>
        <v>3500</v>
      </c>
      <c r="C17" s="21"/>
      <c r="D17" s="21"/>
      <c r="E17" s="15"/>
      <c r="F17" s="15"/>
      <c r="G17" s="21"/>
      <c r="H17" s="9"/>
      <c r="I17" s="9"/>
      <c r="J17" s="9"/>
      <c r="K17" s="10"/>
      <c r="L17" s="10"/>
      <c r="M17" s="31"/>
      <c r="N17" s="26"/>
      <c r="O17" s="27"/>
      <c r="P17" s="26"/>
    </row>
    <row r="18" spans="1:16" x14ac:dyDescent="0.25">
      <c r="A18" s="8" t="s">
        <v>12</v>
      </c>
      <c r="B18" s="14">
        <f>7000-C18-D18-E18-F18-G18-H18-I18-J18-K18-L18</f>
        <v>7000</v>
      </c>
      <c r="C18" s="21"/>
      <c r="D18" s="21"/>
      <c r="E18" s="15"/>
      <c r="F18" s="21"/>
      <c r="G18" s="21"/>
      <c r="H18" s="9"/>
      <c r="I18" s="9"/>
      <c r="J18" s="9"/>
      <c r="K18" s="10"/>
      <c r="L18" s="10"/>
      <c r="M18" s="31"/>
      <c r="N18" s="26"/>
      <c r="O18" s="28"/>
      <c r="P18" s="26"/>
    </row>
    <row r="19" spans="1:16" x14ac:dyDescent="0.25">
      <c r="A19" s="18" t="s">
        <v>37</v>
      </c>
      <c r="B19" s="25">
        <f>SUM(B12:B18)</f>
        <v>39000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32"/>
      <c r="N19" s="26"/>
      <c r="O19" s="26"/>
      <c r="P19" s="26"/>
    </row>
    <row r="20" spans="1:16" x14ac:dyDescent="0.25">
      <c r="A20" s="11" t="s">
        <v>2</v>
      </c>
      <c r="B20" s="14"/>
      <c r="C20" s="23"/>
      <c r="D20" s="17"/>
      <c r="E20" s="17"/>
      <c r="F20" s="17"/>
      <c r="G20" s="23"/>
      <c r="H20" s="12"/>
      <c r="I20" s="12"/>
      <c r="J20" s="12"/>
      <c r="K20" s="13"/>
      <c r="L20" s="13"/>
      <c r="M20" s="33"/>
      <c r="N20" s="26"/>
      <c r="O20" s="29"/>
    </row>
    <row r="21" spans="1:16" x14ac:dyDescent="0.25">
      <c r="A21" s="11" t="s">
        <v>13</v>
      </c>
      <c r="B21" s="14">
        <v>3500</v>
      </c>
      <c r="C21" s="23"/>
      <c r="D21" s="17"/>
      <c r="E21" s="17"/>
      <c r="F21" s="23"/>
      <c r="G21" s="23"/>
      <c r="H21" s="12"/>
      <c r="I21" s="12"/>
      <c r="J21" s="12"/>
      <c r="K21" s="13"/>
      <c r="L21" s="13"/>
      <c r="M21" s="33"/>
      <c r="N21" s="26"/>
      <c r="O21" s="29"/>
    </row>
    <row r="22" spans="1:16" x14ac:dyDescent="0.25">
      <c r="A22" s="11" t="s">
        <v>14</v>
      </c>
      <c r="B22" s="14">
        <v>5000</v>
      </c>
      <c r="C22" s="23"/>
      <c r="D22" s="17"/>
      <c r="E22" s="23"/>
      <c r="F22" s="23"/>
      <c r="G22" s="23"/>
      <c r="H22" s="12"/>
      <c r="I22" s="12"/>
      <c r="J22" s="12"/>
      <c r="K22" s="13"/>
      <c r="L22" s="13"/>
      <c r="M22" s="33"/>
      <c r="N22" s="26"/>
      <c r="O22" s="29"/>
    </row>
    <row r="23" spans="1:16" x14ac:dyDescent="0.25">
      <c r="A23" s="11" t="s">
        <v>15</v>
      </c>
      <c r="B23" s="14">
        <v>2500</v>
      </c>
      <c r="C23" s="23"/>
      <c r="D23" s="23"/>
      <c r="E23" s="23"/>
      <c r="F23" s="23"/>
      <c r="G23" s="23"/>
      <c r="H23" s="12"/>
      <c r="I23" s="12"/>
      <c r="J23" s="12"/>
      <c r="K23" s="13"/>
      <c r="L23" s="13"/>
      <c r="M23" s="33"/>
      <c r="N23" s="26"/>
      <c r="O23" s="30"/>
    </row>
    <row r="24" spans="1:16" x14ac:dyDescent="0.25">
      <c r="B24" s="34">
        <f>SUM(B20:B23)</f>
        <v>11000</v>
      </c>
      <c r="N24" s="26"/>
      <c r="O24" s="26"/>
    </row>
    <row r="25" spans="1:16" x14ac:dyDescent="0.25">
      <c r="C25" s="24"/>
      <c r="D25" s="2"/>
      <c r="N25" s="26"/>
      <c r="O25" s="26"/>
    </row>
    <row r="26" spans="1:16" x14ac:dyDescent="0.25">
      <c r="A26" s="2"/>
      <c r="B26" s="40">
        <f>B24+B19+B11+B5</f>
        <v>76000</v>
      </c>
      <c r="D26" s="2"/>
      <c r="N26" s="26"/>
      <c r="O26" s="26"/>
    </row>
    <row r="27" spans="1:16" x14ac:dyDescent="0.25">
      <c r="N27" s="26"/>
      <c r="O27" s="26"/>
    </row>
    <row r="30" spans="1:16" x14ac:dyDescent="0.25">
      <c r="F30" s="40" t="s">
        <v>22</v>
      </c>
      <c r="M30" s="1">
        <v>11561.63</v>
      </c>
    </row>
    <row r="31" spans="1:16" x14ac:dyDescent="0.25">
      <c r="M31" s="1">
        <v>49500</v>
      </c>
    </row>
    <row r="32" spans="1:16" x14ac:dyDescent="0.25">
      <c r="J32" s="1" t="s">
        <v>32</v>
      </c>
      <c r="M32" s="1">
        <v>15000</v>
      </c>
    </row>
    <row r="33" spans="13:15" x14ac:dyDescent="0.25">
      <c r="M33" s="40">
        <f>SUM(M30:M32)</f>
        <v>76061.63</v>
      </c>
      <c r="O33" s="1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90491-5CE6-48E7-B537-9165E99DB268}">
  <dimension ref="A1:S33"/>
  <sheetViews>
    <sheetView tabSelected="1" topLeftCell="A10" workbookViewId="0">
      <selection activeCell="I33" sqref="I33"/>
    </sheetView>
  </sheetViews>
  <sheetFormatPr defaultColWidth="8.85546875" defaultRowHeight="15" x14ac:dyDescent="0.25"/>
  <cols>
    <col min="1" max="1" width="22.140625" style="1" bestFit="1" customWidth="1"/>
    <col min="2" max="2" width="12.28515625" style="1" bestFit="1" customWidth="1"/>
    <col min="3" max="3" width="11.28515625" style="1" customWidth="1"/>
    <col min="4" max="4" width="11.5703125" style="1" bestFit="1" customWidth="1"/>
    <col min="5" max="5" width="9.140625" style="1"/>
    <col min="6" max="6" width="12.42578125" style="1" customWidth="1"/>
    <col min="7" max="7" width="12.28515625" style="1" bestFit="1" customWidth="1"/>
    <col min="8" max="10" width="9.140625" style="1"/>
    <col min="11" max="11" width="9.140625" style="1" bestFit="1" customWidth="1"/>
    <col min="12" max="14" width="9.140625" style="1"/>
    <col min="15" max="15" width="14.140625" style="1" customWidth="1"/>
    <col min="16" max="17" width="9.140625" style="1"/>
    <col min="18" max="18" width="11.5703125" style="1" bestFit="1" customWidth="1"/>
    <col min="19" max="16384" width="8.85546875" style="1"/>
  </cols>
  <sheetData>
    <row r="1" spans="1:19" x14ac:dyDescent="0.25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9" x14ac:dyDescent="0.25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26"/>
    </row>
    <row r="3" spans="1:19" x14ac:dyDescent="0.25">
      <c r="A3" s="3" t="s">
        <v>24</v>
      </c>
      <c r="B3" s="3">
        <v>2000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6"/>
    </row>
    <row r="4" spans="1:19" x14ac:dyDescent="0.25">
      <c r="A4" s="3" t="s">
        <v>25</v>
      </c>
      <c r="B4" s="3">
        <v>5000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26"/>
    </row>
    <row r="5" spans="1:19" x14ac:dyDescent="0.25">
      <c r="A5" s="3" t="s">
        <v>35</v>
      </c>
      <c r="B5" s="3">
        <v>7000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O5" s="26"/>
    </row>
    <row r="6" spans="1:19" x14ac:dyDescent="0.25">
      <c r="A6" s="5" t="s">
        <v>3</v>
      </c>
      <c r="B6" s="14">
        <f>2000-C6-D6-E6-F6-G6-H6-I6-J6-K6-L6</f>
        <v>2000</v>
      </c>
      <c r="C6" s="19"/>
      <c r="D6" s="16"/>
      <c r="E6" s="19"/>
      <c r="F6" s="19"/>
      <c r="G6" s="19"/>
      <c r="H6" s="6"/>
      <c r="I6" s="6"/>
      <c r="J6" s="6"/>
      <c r="K6" s="7"/>
      <c r="L6" s="7"/>
      <c r="M6" s="7"/>
      <c r="O6" s="27"/>
    </row>
    <row r="7" spans="1:19" x14ac:dyDescent="0.25">
      <c r="A7" s="5" t="s">
        <v>4</v>
      </c>
      <c r="B7" s="14">
        <f>4500-C7-D7-E7-F7-G7-H7-I7-J7-K7-L7</f>
        <v>4500</v>
      </c>
      <c r="C7" s="19"/>
      <c r="D7" s="16"/>
      <c r="E7" s="19"/>
      <c r="F7" s="19"/>
      <c r="G7" s="19"/>
      <c r="H7" s="6"/>
      <c r="I7" s="6"/>
      <c r="J7" s="6"/>
      <c r="K7" s="7"/>
      <c r="L7" s="7"/>
      <c r="M7" s="7"/>
      <c r="O7" s="27"/>
    </row>
    <row r="8" spans="1:19" x14ac:dyDescent="0.25">
      <c r="A8" s="5" t="s">
        <v>5</v>
      </c>
      <c r="B8" s="14">
        <f t="shared" ref="B8" si="0">2000-C8-D8-E8-F8-G8-H8-I8-J8-K8-L8</f>
        <v>2000</v>
      </c>
      <c r="C8" s="19"/>
      <c r="D8" s="19"/>
      <c r="E8" s="19"/>
      <c r="F8" s="19"/>
      <c r="G8" s="19"/>
      <c r="H8" s="6"/>
      <c r="I8" s="6"/>
      <c r="J8" s="6"/>
      <c r="K8" s="7"/>
      <c r="L8" s="7"/>
      <c r="M8" s="7"/>
      <c r="O8" s="27"/>
    </row>
    <row r="9" spans="1:19" x14ac:dyDescent="0.25">
      <c r="A9" s="5" t="s">
        <v>6</v>
      </c>
      <c r="B9" s="14">
        <f>3500-C9-D9-E9-F9-G9-H9-I9-J9-K9-L9</f>
        <v>3500</v>
      </c>
      <c r="C9" s="19"/>
      <c r="D9" s="19"/>
      <c r="E9" s="19"/>
      <c r="F9" s="19"/>
      <c r="G9" s="19"/>
      <c r="H9" s="6"/>
      <c r="I9" s="6"/>
      <c r="J9" s="6"/>
      <c r="K9" s="7"/>
      <c r="L9" s="7"/>
      <c r="M9" s="7"/>
      <c r="O9" s="27"/>
    </row>
    <row r="10" spans="1:19" ht="30" x14ac:dyDescent="0.25">
      <c r="A10" s="5" t="s">
        <v>7</v>
      </c>
      <c r="B10" s="14">
        <f>1000-C10-D10-E10-F10-G10-H10-I10-J10-K10-L10</f>
        <v>1000</v>
      </c>
      <c r="C10" s="19"/>
      <c r="D10" s="16"/>
      <c r="E10" s="16"/>
      <c r="F10" s="16"/>
      <c r="G10" s="19"/>
      <c r="H10" s="6"/>
      <c r="I10" s="6"/>
      <c r="J10" s="6"/>
      <c r="K10" s="7"/>
      <c r="L10" s="7"/>
      <c r="M10" s="7"/>
      <c r="O10" s="27"/>
    </row>
    <row r="11" spans="1:19" x14ac:dyDescent="0.25">
      <c r="A11" s="5"/>
      <c r="B11" s="14">
        <v>2500</v>
      </c>
      <c r="C11" s="19"/>
      <c r="D11" s="16"/>
      <c r="E11" s="16"/>
      <c r="F11" s="16"/>
      <c r="G11" s="19"/>
      <c r="H11" s="6"/>
      <c r="I11" s="6"/>
      <c r="J11" s="6"/>
      <c r="K11" s="7"/>
      <c r="L11" s="7"/>
      <c r="M11" s="7"/>
      <c r="O11" s="27"/>
    </row>
    <row r="12" spans="1:19" x14ac:dyDescent="0.25">
      <c r="A12" s="4" t="s">
        <v>38</v>
      </c>
      <c r="B12" s="14">
        <f>SUM(B6:B11)</f>
        <v>15500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O12" s="26"/>
    </row>
    <row r="13" spans="1:19" x14ac:dyDescent="0.25">
      <c r="A13" s="8" t="s">
        <v>8</v>
      </c>
      <c r="B13" s="14">
        <v>5000</v>
      </c>
      <c r="C13" s="21"/>
      <c r="D13" s="21"/>
      <c r="E13" s="21"/>
      <c r="F13" s="21"/>
      <c r="G13" s="21"/>
      <c r="H13" s="9"/>
      <c r="I13" s="9"/>
      <c r="J13" s="9"/>
      <c r="K13" s="10"/>
      <c r="L13" s="10"/>
      <c r="M13" s="10"/>
      <c r="O13" s="27"/>
      <c r="R13" s="1" t="s">
        <v>0</v>
      </c>
      <c r="S13" s="1" t="s">
        <v>19</v>
      </c>
    </row>
    <row r="14" spans="1:19" x14ac:dyDescent="0.25">
      <c r="A14" s="8" t="s">
        <v>9</v>
      </c>
      <c r="B14" s="14">
        <f>7000-C14-D14-E14-F14-G14-H14-I14-J14-K14-L14</f>
        <v>7000</v>
      </c>
      <c r="C14" s="15"/>
      <c r="D14" s="15"/>
      <c r="E14" s="21"/>
      <c r="F14" s="21"/>
      <c r="G14" s="21"/>
      <c r="H14" s="9"/>
      <c r="I14" s="9"/>
      <c r="J14" s="9"/>
      <c r="K14" s="10"/>
      <c r="L14" s="10"/>
      <c r="M14" s="10"/>
      <c r="O14" s="27"/>
      <c r="R14" s="1" t="s">
        <v>1</v>
      </c>
      <c r="S14" s="1" t="s">
        <v>30</v>
      </c>
    </row>
    <row r="15" spans="1:19" x14ac:dyDescent="0.25">
      <c r="A15" s="8" t="s">
        <v>10</v>
      </c>
      <c r="B15" s="14">
        <f>8000-C15-D15-E15-F15-G15-H15-I15-J15-K15-L15</f>
        <v>8000</v>
      </c>
      <c r="C15" s="21"/>
      <c r="D15" s="15"/>
      <c r="E15" s="21"/>
      <c r="F15" s="21"/>
      <c r="G15" s="21"/>
      <c r="H15" s="9"/>
      <c r="I15" s="9"/>
      <c r="J15" s="9"/>
      <c r="K15" s="10"/>
      <c r="L15" s="10"/>
      <c r="M15" s="10"/>
      <c r="O15" s="27"/>
      <c r="R15" s="1" t="s">
        <v>20</v>
      </c>
      <c r="S15" s="1" t="s">
        <v>34</v>
      </c>
    </row>
    <row r="16" spans="1:19" x14ac:dyDescent="0.25">
      <c r="A16" s="8" t="s">
        <v>10</v>
      </c>
      <c r="B16" s="14">
        <v>8000</v>
      </c>
      <c r="C16" s="21"/>
      <c r="D16" s="15"/>
      <c r="E16" s="21"/>
      <c r="F16" s="21"/>
      <c r="G16" s="21"/>
      <c r="H16" s="9"/>
      <c r="I16" s="9"/>
      <c r="J16" s="9"/>
      <c r="K16" s="10"/>
      <c r="L16" s="10"/>
      <c r="M16" s="10"/>
      <c r="O16" s="27"/>
    </row>
    <row r="17" spans="1:19" x14ac:dyDescent="0.25">
      <c r="A17" s="8" t="s">
        <v>11</v>
      </c>
      <c r="B17" s="14">
        <f>5000-C17-D17-E17-F17-G17-H17-I17-J17-K17-L17</f>
        <v>5000</v>
      </c>
      <c r="C17" s="21"/>
      <c r="D17" s="21"/>
      <c r="E17" s="10"/>
      <c r="F17" s="21"/>
      <c r="G17" s="21"/>
      <c r="H17" s="9"/>
      <c r="I17" s="9"/>
      <c r="J17" s="9"/>
      <c r="K17" s="10"/>
      <c r="L17" s="10"/>
      <c r="M17" s="10"/>
      <c r="O17" s="27"/>
    </row>
    <row r="18" spans="1:19" x14ac:dyDescent="0.25">
      <c r="A18" s="8" t="s">
        <v>6</v>
      </c>
      <c r="B18" s="14">
        <f>3500-C18-D18-E18-F18-G18-H18-I18-J18-K18-L18</f>
        <v>3500</v>
      </c>
      <c r="C18" s="15"/>
      <c r="D18" s="15"/>
      <c r="E18" s="15"/>
      <c r="F18" s="21"/>
      <c r="G18" s="21"/>
      <c r="H18" s="9"/>
      <c r="I18" s="9"/>
      <c r="J18" s="9"/>
      <c r="K18" s="10"/>
      <c r="L18" s="10"/>
      <c r="M18" s="10"/>
      <c r="O18" s="27"/>
      <c r="S18" s="1" t="s">
        <v>26</v>
      </c>
    </row>
    <row r="19" spans="1:19" ht="30" x14ac:dyDescent="0.25">
      <c r="A19" s="8" t="s">
        <v>7</v>
      </c>
      <c r="B19" s="14">
        <f t="shared" ref="B19" si="1">3500-C19-D19-E19-F19-G19-H19-I19-J19-K19-L19</f>
        <v>3500</v>
      </c>
      <c r="C19" s="21"/>
      <c r="D19" s="21"/>
      <c r="E19" s="15"/>
      <c r="F19" s="15"/>
      <c r="G19" s="21"/>
      <c r="H19" s="9"/>
      <c r="I19" s="9"/>
      <c r="J19" s="9"/>
      <c r="K19" s="10"/>
      <c r="L19" s="10"/>
      <c r="M19" s="10"/>
      <c r="O19" s="27"/>
    </row>
    <row r="20" spans="1:19" x14ac:dyDescent="0.25">
      <c r="A20" s="8" t="s">
        <v>12</v>
      </c>
      <c r="B20" s="14">
        <f>7000-C20-D20-E20-F20-G20-H20-I20-J20-K20-L20</f>
        <v>7000</v>
      </c>
      <c r="C20" s="21"/>
      <c r="D20" s="21"/>
      <c r="E20" s="15"/>
      <c r="F20" s="21"/>
      <c r="G20" s="21"/>
      <c r="H20" s="9"/>
      <c r="I20" s="9"/>
      <c r="J20" s="9"/>
      <c r="K20" s="10"/>
      <c r="L20" s="10"/>
      <c r="M20" s="10"/>
      <c r="O20" s="28"/>
    </row>
    <row r="21" spans="1:19" x14ac:dyDescent="0.25">
      <c r="A21" s="8"/>
      <c r="B21" s="14">
        <v>3500</v>
      </c>
      <c r="C21" s="21"/>
      <c r="D21" s="21"/>
      <c r="E21" s="15"/>
      <c r="F21" s="21"/>
      <c r="G21" s="21"/>
      <c r="H21" s="9"/>
      <c r="I21" s="9"/>
      <c r="J21" s="9"/>
      <c r="K21" s="10"/>
      <c r="L21" s="10"/>
      <c r="M21" s="10"/>
      <c r="O21" s="28"/>
    </row>
    <row r="22" spans="1:19" x14ac:dyDescent="0.25">
      <c r="A22" s="18" t="s">
        <v>0</v>
      </c>
      <c r="B22" s="25">
        <f>SUM(B13:B21)</f>
        <v>50500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O22" s="26"/>
    </row>
    <row r="23" spans="1:19" x14ac:dyDescent="0.25">
      <c r="A23" s="11" t="s">
        <v>2</v>
      </c>
      <c r="B23" s="14">
        <f>2500-C23-D23-E23-F23-G23-H23-I23-J23-K23-L23-M23</f>
        <v>2500</v>
      </c>
      <c r="C23" s="23"/>
      <c r="D23" s="17"/>
      <c r="E23" s="17"/>
      <c r="F23" s="17"/>
      <c r="G23" s="23"/>
      <c r="H23" s="12"/>
      <c r="I23" s="12"/>
      <c r="J23" s="12"/>
      <c r="K23" s="13"/>
      <c r="L23" s="13"/>
      <c r="M23" s="13"/>
      <c r="O23" s="29"/>
    </row>
    <row r="24" spans="1:19" x14ac:dyDescent="0.25">
      <c r="A24" s="11" t="s">
        <v>13</v>
      </c>
      <c r="B24" s="14">
        <f>3600-C24-D24-E24-F24-G24-H24-I24-J24-K24-L24</f>
        <v>3600</v>
      </c>
      <c r="C24" s="23"/>
      <c r="D24" s="17"/>
      <c r="E24" s="17"/>
      <c r="F24" s="23"/>
      <c r="G24" s="23"/>
      <c r="H24" s="12"/>
      <c r="I24" s="12"/>
      <c r="J24" s="12"/>
      <c r="K24" s="13"/>
      <c r="L24" s="13"/>
      <c r="M24" s="13"/>
      <c r="O24" s="29"/>
    </row>
    <row r="25" spans="1:19" x14ac:dyDescent="0.25">
      <c r="A25" s="11" t="s">
        <v>14</v>
      </c>
      <c r="B25" s="14">
        <f>4700-C25-D25-E25-F25-G25-H25-I25-J25-K25-L25</f>
        <v>4700</v>
      </c>
      <c r="C25" s="23"/>
      <c r="D25" s="17"/>
      <c r="E25" s="23"/>
      <c r="F25" s="23"/>
      <c r="G25" s="23"/>
      <c r="H25" s="12"/>
      <c r="I25" s="12"/>
      <c r="J25" s="12"/>
      <c r="K25" s="13"/>
      <c r="L25" s="13"/>
      <c r="M25" s="13"/>
      <c r="O25" s="29"/>
    </row>
    <row r="26" spans="1:19" x14ac:dyDescent="0.25">
      <c r="A26" s="11" t="s">
        <v>15</v>
      </c>
      <c r="B26" s="14">
        <f>2200-C26-D26-E26-F26-G26-H26-I26-J26-K26-L26</f>
        <v>2200</v>
      </c>
      <c r="C26" s="23"/>
      <c r="D26" s="23"/>
      <c r="E26" s="23"/>
      <c r="F26" s="23"/>
      <c r="G26" s="23"/>
      <c r="H26" s="12"/>
      <c r="I26" s="12"/>
      <c r="J26" s="12"/>
      <c r="K26" s="13"/>
      <c r="L26" s="13"/>
      <c r="M26" s="13"/>
      <c r="O26" s="30"/>
    </row>
    <row r="27" spans="1:19" x14ac:dyDescent="0.25">
      <c r="B27" s="34">
        <f>SUM(B23:B26)</f>
        <v>13000</v>
      </c>
      <c r="O27" s="26"/>
    </row>
    <row r="28" spans="1:19" x14ac:dyDescent="0.25">
      <c r="C28" s="24"/>
      <c r="D28" s="2"/>
      <c r="O28" s="26"/>
    </row>
    <row r="29" spans="1:19" x14ac:dyDescent="0.25">
      <c r="A29" s="2"/>
      <c r="B29" s="1">
        <f>B5+B12+B22+B27</f>
        <v>86000</v>
      </c>
      <c r="D29" s="2"/>
      <c r="O29" s="26"/>
    </row>
    <row r="30" spans="1:19" x14ac:dyDescent="0.25">
      <c r="O30" s="26"/>
    </row>
    <row r="31" spans="1:19" x14ac:dyDescent="0.25">
      <c r="E31" s="1" t="s">
        <v>27</v>
      </c>
      <c r="G31" s="1">
        <v>49500</v>
      </c>
    </row>
    <row r="32" spans="1:19" x14ac:dyDescent="0.25">
      <c r="E32" s="41" t="s">
        <v>28</v>
      </c>
      <c r="F32" s="41"/>
      <c r="G32" s="41">
        <v>49500</v>
      </c>
    </row>
    <row r="33" spans="7:9" x14ac:dyDescent="0.25">
      <c r="G33" s="1">
        <f>G31+G32</f>
        <v>99000</v>
      </c>
      <c r="I33" s="1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722F505444624FB12ACFD7ABC94159" ma:contentTypeVersion="13" ma:contentTypeDescription="Vytvoří nový dokument" ma:contentTypeScope="" ma:versionID="940c3eb0639ae935ceb281fbef417e49">
  <xsd:schema xmlns:xsd="http://www.w3.org/2001/XMLSchema" xmlns:xs="http://www.w3.org/2001/XMLSchema" xmlns:p="http://schemas.microsoft.com/office/2006/metadata/properties" xmlns:ns2="2d5c6e64-ee99-4f51-a32c-259a9ad09099" xmlns:ns3="189ab762-dd7e-40ab-93ed-1102021cac4b" targetNamespace="http://schemas.microsoft.com/office/2006/metadata/properties" ma:root="true" ma:fieldsID="5583f8cda93487f99b3dce93ac04490b" ns2:_="" ns3:_="">
    <xsd:import namespace="2d5c6e64-ee99-4f51-a32c-259a9ad09099"/>
    <xsd:import namespace="189ab762-dd7e-40ab-93ed-1102021ca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c6e64-ee99-4f51-a32c-259a9ad090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ab762-dd7e-40ab-93ed-1102021cac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035BCB-3775-469B-87F6-421BCC3BBC23}">
  <ds:schemaRefs>
    <ds:schemaRef ds:uri="http://www.w3.org/XML/1998/namespace"/>
    <ds:schemaRef ds:uri="http://purl.org/dc/terms/"/>
    <ds:schemaRef ds:uri="http://schemas.microsoft.com/office/2006/documentManagement/types"/>
    <ds:schemaRef ds:uri="2d5c6e64-ee99-4f51-a32c-259a9ad09099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89ab762-dd7e-40ab-93ed-1102021cac4b"/>
  </ds:schemaRefs>
</ds:datastoreItem>
</file>

<file path=customXml/itemProps2.xml><?xml version="1.0" encoding="utf-8"?>
<ds:datastoreItem xmlns:ds="http://schemas.openxmlformats.org/officeDocument/2006/customXml" ds:itemID="{D47A8F78-EDBC-4D25-A7B1-4B2393F368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687CAE-4FF1-41ED-9118-E14DBEA4EB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c6e64-ee99-4f51-a32c-259a9ad09099"/>
    <ds:schemaRef ds:uri="189ab762-dd7e-40ab-93ed-1102021cac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NA 2021</vt:lpstr>
      <vt:lpstr>ROZPOČET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2021-09-21T10:54:54Z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0x01010010722F505444624FB12ACFD7ABC94159</vt:lpwstr>
  </property>
</Properties>
</file>